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a134-my.sharepoint.com/personal/jonbibo_icbainc_com/Documents/Desktop/ICBA/"/>
    </mc:Choice>
  </mc:AlternateContent>
  <xr:revisionPtr revIDLastSave="2" documentId="8_{038CC35F-B7A3-4D5D-A8E8-2829D3EACFB7}" xr6:coauthVersionLast="47" xr6:coauthVersionMax="47" xr10:uidLastSave="{8244E7B7-A828-47CB-A670-3409F95D2095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1" i="1" l="1"/>
  <c r="Q23" i="1" s="1"/>
  <c r="Q24" i="1" s="1"/>
  <c r="Q17" i="1"/>
  <c r="Q18" i="1" s="1"/>
  <c r="Q16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F15" i="1"/>
  <c r="F16" i="1"/>
  <c r="F17" i="1"/>
  <c r="F18" i="1"/>
  <c r="F19" i="1"/>
  <c r="F20" i="1"/>
  <c r="N29" i="1"/>
  <c r="N28" i="1"/>
  <c r="K15" i="1"/>
  <c r="L15" i="1"/>
  <c r="N15" i="1"/>
  <c r="K16" i="1"/>
  <c r="L16" i="1"/>
  <c r="N16" i="1"/>
  <c r="K17" i="1"/>
  <c r="L17" i="1"/>
  <c r="N17" i="1"/>
  <c r="K18" i="1"/>
  <c r="L18" i="1"/>
  <c r="N18" i="1"/>
  <c r="K19" i="1"/>
  <c r="L19" i="1"/>
  <c r="N19" i="1"/>
  <c r="K20" i="1"/>
  <c r="L20" i="1"/>
  <c r="N20" i="1"/>
  <c r="K21" i="1"/>
  <c r="L21" i="1"/>
  <c r="N21" i="1"/>
  <c r="K22" i="1"/>
  <c r="L22" i="1"/>
  <c r="N22" i="1"/>
  <c r="K23" i="1"/>
  <c r="L23" i="1"/>
  <c r="N23" i="1"/>
  <c r="K24" i="1"/>
  <c r="L24" i="1"/>
  <c r="N24" i="1"/>
  <c r="K25" i="1"/>
  <c r="L25" i="1"/>
  <c r="N25" i="1"/>
  <c r="K26" i="1"/>
  <c r="L26" i="1"/>
  <c r="N26" i="1"/>
  <c r="L27" i="1"/>
  <c r="N27" i="1"/>
  <c r="J15" i="1"/>
  <c r="J16" i="1"/>
  <c r="J17" i="1"/>
  <c r="J18" i="1"/>
  <c r="J19" i="1"/>
  <c r="J20" i="1"/>
  <c r="J21" i="1"/>
  <c r="J22" i="1"/>
  <c r="J23" i="1"/>
  <c r="J24" i="1"/>
  <c r="D15" i="1"/>
  <c r="D16" i="1"/>
  <c r="D17" i="1"/>
  <c r="D18" i="1"/>
  <c r="I23" i="1"/>
  <c r="I22" i="1"/>
  <c r="I21" i="1"/>
  <c r="I20" i="1"/>
  <c r="I19" i="1"/>
  <c r="I18" i="1"/>
  <c r="I17" i="1"/>
  <c r="I16" i="1"/>
  <c r="I15" i="1"/>
  <c r="H22" i="1"/>
  <c r="H21" i="1"/>
  <c r="H20" i="1"/>
  <c r="H19" i="1"/>
  <c r="H18" i="1"/>
  <c r="H17" i="1"/>
  <c r="H16" i="1"/>
  <c r="H15" i="1"/>
  <c r="G15" i="1"/>
  <c r="G21" i="1"/>
  <c r="G20" i="1"/>
  <c r="G19" i="1"/>
  <c r="G18" i="1"/>
  <c r="G17" i="1"/>
  <c r="G16" i="1"/>
  <c r="E19" i="1"/>
  <c r="E18" i="1"/>
  <c r="E17" i="1"/>
  <c r="E16" i="1"/>
  <c r="B15" i="1"/>
  <c r="B16" i="1"/>
  <c r="E15" i="1"/>
  <c r="C15" i="1"/>
  <c r="C17" i="1"/>
  <c r="C16" i="1"/>
  <c r="Q26" i="1" l="1"/>
  <c r="Q22" i="1"/>
</calcChain>
</file>

<file path=xl/sharedStrings.xml><?xml version="1.0" encoding="utf-8"?>
<sst xmlns="http://schemas.openxmlformats.org/spreadsheetml/2006/main" count="45" uniqueCount="27">
  <si>
    <t xml:space="preserve">IF YOU </t>
  </si>
  <si>
    <t xml:space="preserve"> </t>
  </si>
  <si>
    <t>LOWER A PRICE BY</t>
  </si>
  <si>
    <t>margin $$ per unit sold</t>
  </si>
  <si>
    <t>IF YOU LOWER PRICES (DISCOUNT) BY THE AMOUNT IN THE COLUMN ON THE LEFT, YOU CAN CALCULATE THE NECESSARY % UNIT INCREASE YOU'LL NEED</t>
  </si>
  <si>
    <t>CURRENT MARGIN (INITIAL MARKUP) AND RESULTING UNIT GROWTH NEEDED TO STAY EVEN ON MARGIN $$s</t>
  </si>
  <si>
    <t>margin (initial markup)</t>
  </si>
  <si>
    <t>EFFECT OF DISCOUNTING ON UNIT SALES &amp; PROFITABILITY</t>
  </si>
  <si>
    <t>regular retail</t>
  </si>
  <si>
    <t>discounted retail price</t>
  </si>
  <si>
    <t>resulting margin at discounted price</t>
  </si>
  <si>
    <t>EXAMPLE 1: 1% DISCOUNT ON A 5% MARGIN ITEM  REQUIRES 25% ADDITIONAL UNIT GROWTH TO STAY EVEN ON MARGIN DOLLARS</t>
  </si>
  <si>
    <t>EXAMPLE 2: A 3% DISCOUNT ON A 10% MARGIN ITEM  REQUIRES 42.9% ADDITIONAL UNIT GROWTH TO STAY EVEN ON MARGIN DOLLARS</t>
  </si>
  <si>
    <t>EXAMPLE 3: A 10% DISCOUNT ON A 25% MARGIN ITEM REQUIRES 66.7% ADDITIONAL UNIT GROWTH TO STAY EVEN ON MARGIN DOLLARS</t>
  </si>
  <si>
    <t>EXAMPLE 4: A 15% DISCOUNT ON A 40% MARGIN ITEM REQUIRES 60% ADDITIONAL UNIT GROWTH TO STAY EVEN ON MARGIN DOLLARS</t>
  </si>
  <si>
    <t>EXAMPLE 5: A 25% DISCOUNT ON A 55% MARGIN ITEM REQUIRES 83.3% ADDITIONAL UNIT GROWTH TO STAY EVEN ON MARGIN DOLLARS</t>
  </si>
  <si>
    <t>retail discount %</t>
  </si>
  <si>
    <t>store cost</t>
  </si>
  <si>
    <t>FORMULA</t>
  </si>
  <si>
    <t>unit sales to net $1,000 margin $$s</t>
  </si>
  <si>
    <t>additional unit sales needed to break even</t>
  </si>
  <si>
    <t>&lt;  ENTER DATA</t>
  </si>
  <si>
    <t>TO STAY EVEN ON MARGIN DOLLARS BY FINDING YOUR CURRENT MARGIN ACROSS THE TOP &amp; FOLLOWING THE MATRIX</t>
  </si>
  <si>
    <t>BE CAREFUL WHEN LOWERING MARGIN/PRICES TO OFFER DISCOUNTS…</t>
  </si>
  <si>
    <t>unit sales to net $1,000 margin $$s (discounted price)</t>
  </si>
  <si>
    <t>margin $$ per unit sold (discounted price)</t>
  </si>
  <si>
    <t>Sept 2026 (ICBA Confidential)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</si>
</sst>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.0_);_(* \(#,##0.0\);_(* &quot;-&quot;??_);_(@_)"/>
  </numFmts>
  <fonts count="23" x14ac:knownFonts="1">
    <font>
      <sz val="10"/>
      <name val="Arial"/>
    </font>
    <font>
      <sz val="10"/>
      <name val="Arial"/>
    </font>
    <font>
      <sz val="11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14"/>
      <color indexed="12"/>
      <name val="Arial"/>
      <family val="2"/>
    </font>
    <font>
      <sz val="14"/>
      <color indexed="10"/>
      <name val="Arial"/>
      <family val="2"/>
    </font>
    <font>
      <b/>
      <sz val="16"/>
      <name val="Arial"/>
      <family val="2"/>
    </font>
    <font>
      <b/>
      <sz val="14"/>
      <color indexed="10"/>
      <name val="Arial"/>
      <family val="2"/>
    </font>
    <font>
      <b/>
      <i/>
      <sz val="28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i/>
      <sz val="14"/>
      <color indexed="9"/>
      <name val="Arial"/>
      <family val="2"/>
    </font>
    <font>
      <b/>
      <sz val="14"/>
      <color indexed="9"/>
      <name val="Arial"/>
      <family val="2"/>
    </font>
    <font>
      <b/>
      <sz val="14"/>
      <color theme="0"/>
      <name val="Arial"/>
      <family val="2"/>
    </font>
    <font>
      <b/>
      <i/>
      <sz val="15"/>
      <color indexed="9"/>
      <name val="Arial"/>
      <family val="2"/>
    </font>
    <font>
      <b/>
      <sz val="15"/>
      <color indexed="9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sz val="18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49" fontId="14" fillId="0" borderId="0" xfId="0" applyNumberFormat="1" applyFont="1"/>
    <xf numFmtId="0" fontId="13" fillId="0" borderId="0" xfId="0" applyFont="1" applyAlignment="1">
      <alignment horizontal="center"/>
    </xf>
    <xf numFmtId="164" fontId="5" fillId="0" borderId="0" xfId="3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9" fontId="16" fillId="0" borderId="0" xfId="0" applyNumberFormat="1" applyFont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7" borderId="3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164" fontId="10" fillId="8" borderId="7" xfId="3" applyNumberFormat="1" applyFont="1" applyFill="1" applyBorder="1" applyAlignment="1">
      <alignment vertical="center"/>
    </xf>
    <xf numFmtId="44" fontId="10" fillId="6" borderId="12" xfId="2" applyFont="1" applyFill="1" applyBorder="1" applyAlignment="1">
      <alignment vertical="center"/>
    </xf>
    <xf numFmtId="164" fontId="10" fillId="6" borderId="12" xfId="0" applyNumberFormat="1" applyFont="1" applyFill="1" applyBorder="1" applyAlignment="1">
      <alignment vertical="center"/>
    </xf>
    <xf numFmtId="165" fontId="10" fillId="6" borderId="12" xfId="1" applyNumberFormat="1" applyFont="1" applyFill="1" applyBorder="1" applyAlignment="1">
      <alignment vertical="center"/>
    </xf>
    <xf numFmtId="9" fontId="10" fillId="7" borderId="12" xfId="0" applyNumberFormat="1" applyFont="1" applyFill="1" applyBorder="1" applyAlignment="1">
      <alignment vertical="center"/>
    </xf>
    <xf numFmtId="44" fontId="10" fillId="7" borderId="12" xfId="2" applyFont="1" applyFill="1" applyBorder="1" applyAlignment="1">
      <alignment vertical="center"/>
    </xf>
    <xf numFmtId="164" fontId="10" fillId="7" borderId="12" xfId="3" applyNumberFormat="1" applyFont="1" applyFill="1" applyBorder="1" applyAlignment="1">
      <alignment vertical="center"/>
    </xf>
    <xf numFmtId="165" fontId="10" fillId="7" borderId="12" xfId="1" applyNumberFormat="1" applyFont="1" applyFill="1" applyBorder="1" applyAlignment="1">
      <alignment vertical="center"/>
    </xf>
    <xf numFmtId="0" fontId="6" fillId="9" borderId="4" xfId="0" applyFont="1" applyFill="1" applyBorder="1" applyAlignment="1">
      <alignment horizontal="left" vertical="center"/>
    </xf>
    <xf numFmtId="0" fontId="17" fillId="5" borderId="4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9" fontId="19" fillId="3" borderId="1" xfId="3" applyFont="1" applyFill="1" applyBorder="1" applyAlignment="1">
      <alignment horizontal="center" vertical="center"/>
    </xf>
    <xf numFmtId="9" fontId="19" fillId="3" borderId="1" xfId="0" applyNumberFormat="1" applyFont="1" applyFill="1" applyBorder="1" applyAlignment="1">
      <alignment horizontal="center" vertical="center"/>
    </xf>
    <xf numFmtId="9" fontId="19" fillId="3" borderId="4" xfId="0" applyNumberFormat="1" applyFont="1" applyFill="1" applyBorder="1" applyAlignment="1">
      <alignment horizontal="center" vertical="center"/>
    </xf>
    <xf numFmtId="9" fontId="19" fillId="2" borderId="3" xfId="3" applyFont="1" applyFill="1" applyBorder="1" applyAlignment="1">
      <alignment horizontal="center" vertical="center"/>
    </xf>
    <xf numFmtId="164" fontId="20" fillId="0" borderId="1" xfId="3" applyNumberFormat="1" applyFont="1" applyBorder="1" applyAlignment="1">
      <alignment horizontal="center" vertical="center"/>
    </xf>
    <xf numFmtId="164" fontId="21" fillId="4" borderId="1" xfId="3" applyNumberFormat="1" applyFont="1" applyFill="1" applyBorder="1" applyAlignment="1">
      <alignment horizontal="center" vertical="center"/>
    </xf>
    <xf numFmtId="164" fontId="20" fillId="0" borderId="4" xfId="3" applyNumberFormat="1" applyFont="1" applyBorder="1" applyAlignment="1">
      <alignment horizontal="center" vertical="center"/>
    </xf>
    <xf numFmtId="9" fontId="19" fillId="2" borderId="3" xfId="0" applyNumberFormat="1" applyFont="1" applyFill="1" applyBorder="1" applyAlignment="1">
      <alignment horizontal="center" vertical="center"/>
    </xf>
    <xf numFmtId="164" fontId="20" fillId="0" borderId="1" xfId="3" applyNumberFormat="1" applyFont="1" applyFill="1" applyBorder="1" applyAlignment="1">
      <alignment horizontal="center" vertical="center"/>
    </xf>
    <xf numFmtId="9" fontId="19" fillId="2" borderId="5" xfId="0" applyNumberFormat="1" applyFont="1" applyFill="1" applyBorder="1" applyAlignment="1">
      <alignment horizontal="center" vertical="center"/>
    </xf>
    <xf numFmtId="164" fontId="20" fillId="0" borderId="6" xfId="3" applyNumberFormat="1" applyFont="1" applyBorder="1" applyAlignment="1">
      <alignment horizontal="center" vertical="center"/>
    </xf>
    <xf numFmtId="164" fontId="20" fillId="0" borderId="7" xfId="3" applyNumberFormat="1" applyFont="1" applyBorder="1" applyAlignment="1">
      <alignment horizontal="center" vertical="center"/>
    </xf>
    <xf numFmtId="0" fontId="20" fillId="10" borderId="1" xfId="0" applyFont="1" applyFill="1" applyBorder="1" applyAlignment="1">
      <alignment horizontal="center" vertical="center"/>
    </xf>
    <xf numFmtId="164" fontId="20" fillId="10" borderId="1" xfId="3" applyNumberFormat="1" applyFont="1" applyFill="1" applyBorder="1" applyAlignment="1">
      <alignment horizontal="center" vertical="center"/>
    </xf>
    <xf numFmtId="0" fontId="20" fillId="10" borderId="6" xfId="0" applyFont="1" applyFill="1" applyBorder="1" applyAlignment="1">
      <alignment horizontal="center" vertical="center"/>
    </xf>
    <xf numFmtId="164" fontId="20" fillId="10" borderId="6" xfId="3" applyNumberFormat="1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/>
    </xf>
    <xf numFmtId="0" fontId="22" fillId="5" borderId="14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1348153</xdr:colOff>
      <xdr:row>2</xdr:row>
      <xdr:rowOff>187568</xdr:rowOff>
    </xdr:from>
    <xdr:to>
      <xdr:col>15</xdr:col>
      <xdr:colOff>3997568</xdr:colOff>
      <xdr:row>10</xdr:row>
      <xdr:rowOff>22194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8C4752-778A-41D4-BC3E-7861820A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22061" y="797168"/>
          <a:ext cx="2649415" cy="2366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7"/>
  <sheetViews>
    <sheetView tabSelected="1" zoomScale="65" workbookViewId="0">
      <selection activeCell="V14" sqref="V14"/>
    </sheetView>
  </sheetViews>
  <sheetFormatPr defaultRowHeight="12.75" x14ac:dyDescent="0.2"/>
  <cols>
    <col min="1" max="1" width="31" customWidth="1"/>
    <col min="2" max="14" width="12.7109375" customWidth="1"/>
    <col min="15" max="15" width="8.42578125" customWidth="1"/>
    <col min="16" max="16" width="82.28515625" customWidth="1"/>
    <col min="17" max="17" width="21" style="2" customWidth="1"/>
    <col min="18" max="18" width="24.140625" customWidth="1"/>
    <col min="19" max="19" width="19" customWidth="1"/>
    <col min="20" max="20" width="11" bestFit="1" customWidth="1"/>
  </cols>
  <sheetData>
    <row r="1" spans="1:18" s="16" customFormat="1" ht="35.25" x14ac:dyDescent="0.5">
      <c r="A1" s="15" t="s">
        <v>23</v>
      </c>
      <c r="P1" s="17" t="s">
        <v>26</v>
      </c>
      <c r="Q1" s="18"/>
    </row>
    <row r="3" spans="1:18" s="7" customFormat="1" ht="24.6" customHeight="1" x14ac:dyDescent="0.25">
      <c r="A3" s="7" t="s">
        <v>4</v>
      </c>
      <c r="Q3" s="14"/>
    </row>
    <row r="4" spans="1:18" s="7" customFormat="1" ht="24.6" customHeight="1" x14ac:dyDescent="0.25">
      <c r="A4" s="7" t="s">
        <v>22</v>
      </c>
      <c r="Q4" s="14"/>
    </row>
    <row r="5" spans="1:18" s="5" customFormat="1" ht="24.6" customHeight="1" x14ac:dyDescent="0.25">
      <c r="Q5" s="6"/>
    </row>
    <row r="6" spans="1:18" s="7" customFormat="1" ht="24.6" customHeight="1" x14ac:dyDescent="0.25">
      <c r="A6" s="8" t="s">
        <v>11</v>
      </c>
      <c r="B6" s="13"/>
      <c r="C6" s="13"/>
      <c r="D6" s="13"/>
      <c r="E6" s="13"/>
      <c r="F6" s="13"/>
      <c r="Q6" s="14"/>
    </row>
    <row r="7" spans="1:18" s="7" customFormat="1" ht="24.6" customHeight="1" x14ac:dyDescent="0.25">
      <c r="A7" s="8" t="s">
        <v>12</v>
      </c>
      <c r="B7" s="13"/>
      <c r="C7" s="13"/>
      <c r="D7" s="13"/>
      <c r="E7" s="13"/>
      <c r="F7" s="13"/>
      <c r="Q7" s="14"/>
    </row>
    <row r="8" spans="1:18" s="7" customFormat="1" ht="24.6" customHeight="1" x14ac:dyDescent="0.25">
      <c r="A8" s="8" t="s">
        <v>13</v>
      </c>
      <c r="B8" s="13"/>
      <c r="C8" s="13"/>
      <c r="D8" s="13"/>
      <c r="E8" s="13"/>
      <c r="F8" s="13"/>
      <c r="Q8" s="14"/>
    </row>
    <row r="9" spans="1:18" s="7" customFormat="1" ht="24.6" customHeight="1" x14ac:dyDescent="0.25">
      <c r="A9" s="8" t="s">
        <v>14</v>
      </c>
      <c r="B9" s="13"/>
      <c r="C9" s="13"/>
      <c r="D9" s="13"/>
      <c r="E9" s="13"/>
      <c r="F9" s="13"/>
      <c r="Q9" s="14"/>
    </row>
    <row r="10" spans="1:18" s="7" customFormat="1" ht="24.6" customHeight="1" x14ac:dyDescent="0.25">
      <c r="A10" s="8" t="s">
        <v>15</v>
      </c>
      <c r="B10" s="13"/>
      <c r="C10" s="13"/>
      <c r="D10" s="13"/>
      <c r="E10" s="13"/>
      <c r="F10" s="13"/>
      <c r="Q10" s="14"/>
    </row>
    <row r="11" spans="1:18" s="3" customFormat="1" ht="18" x14ac:dyDescent="0.25">
      <c r="A11" s="12"/>
      <c r="B11" s="9"/>
      <c r="C11" s="9"/>
      <c r="D11" s="9"/>
      <c r="E11" s="9"/>
      <c r="F11" s="9"/>
      <c r="G11" s="5"/>
      <c r="H11" s="5"/>
      <c r="I11" s="5"/>
      <c r="J11" s="5"/>
      <c r="K11" s="5"/>
      <c r="L11" s="5"/>
      <c r="M11" s="5"/>
      <c r="N11" s="5"/>
      <c r="O11" s="5"/>
      <c r="P11" s="5"/>
      <c r="Q11" s="4"/>
    </row>
    <row r="12" spans="1:18" ht="18.75" thickBo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8" s="10" customFormat="1" ht="43.15" customHeight="1" x14ac:dyDescent="0.2">
      <c r="A13" s="39" t="s">
        <v>0</v>
      </c>
      <c r="B13" s="60" t="s">
        <v>5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/>
      <c r="O13" s="20"/>
      <c r="P13" s="57" t="s">
        <v>7</v>
      </c>
      <c r="Q13" s="58"/>
      <c r="R13" s="59"/>
    </row>
    <row r="14" spans="1:18" s="11" customFormat="1" ht="43.15" customHeight="1" x14ac:dyDescent="0.2">
      <c r="A14" s="40" t="s">
        <v>2</v>
      </c>
      <c r="B14" s="41">
        <v>0.03</v>
      </c>
      <c r="C14" s="42">
        <v>0.05</v>
      </c>
      <c r="D14" s="42">
        <v>0.08</v>
      </c>
      <c r="E14" s="42">
        <v>0.1</v>
      </c>
      <c r="F14" s="42">
        <v>0.13</v>
      </c>
      <c r="G14" s="42">
        <v>0.15</v>
      </c>
      <c r="H14" s="42">
        <v>0.2</v>
      </c>
      <c r="I14" s="42">
        <v>0.25</v>
      </c>
      <c r="J14" s="42">
        <v>0.3</v>
      </c>
      <c r="K14" s="42">
        <v>0.4</v>
      </c>
      <c r="L14" s="42">
        <v>0.5</v>
      </c>
      <c r="M14" s="42">
        <v>0.55000000000000004</v>
      </c>
      <c r="N14" s="43">
        <v>0.6</v>
      </c>
      <c r="O14" s="21"/>
      <c r="P14" s="22" t="s">
        <v>8</v>
      </c>
      <c r="Q14" s="28">
        <v>50</v>
      </c>
      <c r="R14" s="35" t="s">
        <v>21</v>
      </c>
    </row>
    <row r="15" spans="1:18" s="11" customFormat="1" ht="43.15" customHeight="1" x14ac:dyDescent="0.2">
      <c r="A15" s="44">
        <v>0.01</v>
      </c>
      <c r="B15" s="45">
        <f>((B14*10)-((B14-A15)*10))/((B14-A15)*10)</f>
        <v>0.50000000000000033</v>
      </c>
      <c r="C15" s="46">
        <f>((C14*10)-((C14-A15)*10))/((C14-A15)*10)</f>
        <v>0.24999999999999994</v>
      </c>
      <c r="D15" s="45">
        <f>(($D$14*10)-(($D$14-A15)*10))/(($D$14-A15)*10)</f>
        <v>0.14285714285714282</v>
      </c>
      <c r="E15" s="45">
        <f>((E14*10)-((E14-A15)*10))/((E14-A15)*10)</f>
        <v>0.11111111111111095</v>
      </c>
      <c r="F15" s="45">
        <f t="shared" ref="F15:F20" si="0">(($F$14*10)-(($F$14-A15)*10))/(($F$14-A15)*10)</f>
        <v>8.3333333333333204E-2</v>
      </c>
      <c r="G15" s="45">
        <f>((G14*10)-((G14-A15)*10))/((G14-A15)*10)</f>
        <v>7.1428571428571494E-2</v>
      </c>
      <c r="H15" s="45">
        <f>((H14*10)-((H14-A15)*10))/((H14-A15)*10)</f>
        <v>5.2631578947368474E-2</v>
      </c>
      <c r="I15" s="45">
        <f>((I14*10)-((I14-A15)*10))/((I14-A15)*10)</f>
        <v>4.1666666666666706E-2</v>
      </c>
      <c r="J15" s="45">
        <f t="shared" ref="J15:N15" si="1">((J$14*10)-((J$14-$A15)*10))/((J$14-$A15)*10)</f>
        <v>3.4482758620689689E-2</v>
      </c>
      <c r="K15" s="45">
        <f t="shared" si="1"/>
        <v>2.5641025641025546E-2</v>
      </c>
      <c r="L15" s="45">
        <f t="shared" si="1"/>
        <v>2.0408163265306048E-2</v>
      </c>
      <c r="M15" s="45">
        <f t="shared" si="1"/>
        <v>1.8518518518518452E-2</v>
      </c>
      <c r="N15" s="47">
        <f t="shared" si="1"/>
        <v>1.6949152542372972E-2</v>
      </c>
      <c r="O15" s="19"/>
      <c r="P15" s="22" t="s">
        <v>17</v>
      </c>
      <c r="Q15" s="28">
        <v>22.5</v>
      </c>
      <c r="R15" s="35" t="s">
        <v>21</v>
      </c>
    </row>
    <row r="16" spans="1:18" s="11" customFormat="1" ht="43.15" customHeight="1" x14ac:dyDescent="0.2">
      <c r="A16" s="44">
        <v>0.02</v>
      </c>
      <c r="B16" s="45">
        <f>((B14*10)-((B14-A16)*10))/((B14-A16)*10)</f>
        <v>2.0000000000000004</v>
      </c>
      <c r="C16" s="45">
        <f>((C14*10)-((C14-A16)*10))/((C14-A16)*10)</f>
        <v>0.66666666666666641</v>
      </c>
      <c r="D16" s="45">
        <f>(($D$14*10)-(($D$14-A16)*10))/(($D$14-A16)*10)</f>
        <v>0.33333333333333348</v>
      </c>
      <c r="E16" s="45">
        <f>((E14*10)-((E14-A16)*10))/((E14-A16)*10)</f>
        <v>0.24999999999999994</v>
      </c>
      <c r="F16" s="45">
        <f t="shared" si="0"/>
        <v>0.18181818181818177</v>
      </c>
      <c r="G16" s="45">
        <f>((G14*10)-((G14-A16)*10))/((G14-A16)*10)</f>
        <v>0.1538461538461538</v>
      </c>
      <c r="H16" s="45">
        <f>((H14*10)-((H14-A16)*10))/((H14-A16)*10)</f>
        <v>0.11111111111111095</v>
      </c>
      <c r="I16" s="45">
        <f>((I14*10)-((I14-A16)*10))/((I14-A16)*10)</f>
        <v>8.6956521739130307E-2</v>
      </c>
      <c r="J16" s="45">
        <f t="shared" ref="J16:N20" si="2">((J$14*10)-((J$14-$A16)*10))/((J$14-$A16)*10)</f>
        <v>7.1428571428571494E-2</v>
      </c>
      <c r="K16" s="45">
        <f t="shared" si="2"/>
        <v>5.2631578947368474E-2</v>
      </c>
      <c r="L16" s="45">
        <f t="shared" si="2"/>
        <v>4.1666666666666706E-2</v>
      </c>
      <c r="M16" s="45">
        <f t="shared" si="2"/>
        <v>3.7735849056603633E-2</v>
      </c>
      <c r="N16" s="47">
        <f t="shared" si="2"/>
        <v>3.4482758620689689E-2</v>
      </c>
      <c r="O16" s="19"/>
      <c r="P16" s="22" t="s">
        <v>6</v>
      </c>
      <c r="Q16" s="29">
        <f>(Q14-Q15)/Q14</f>
        <v>0.55000000000000004</v>
      </c>
      <c r="R16" s="36" t="s">
        <v>18</v>
      </c>
    </row>
    <row r="17" spans="1:18" s="11" customFormat="1" ht="43.15" customHeight="1" x14ac:dyDescent="0.2">
      <c r="A17" s="44">
        <v>0.03</v>
      </c>
      <c r="B17" s="54" t="s">
        <v>1</v>
      </c>
      <c r="C17" s="45">
        <f>((C14*10)-((C14-A17)*10))/((C14-A17)*10)</f>
        <v>1.4999999999999993</v>
      </c>
      <c r="D17" s="45">
        <f>(($D$14*10)-(($D$14-A17)*10))/(($D$14-A17)*10)</f>
        <v>0.60000000000000009</v>
      </c>
      <c r="E17" s="46">
        <f>((E14*10)-((E14-A17)*10))/((E14-A17)*10)</f>
        <v>0.42857142857142844</v>
      </c>
      <c r="F17" s="45">
        <f t="shared" si="0"/>
        <v>0.30000000000000004</v>
      </c>
      <c r="G17" s="45">
        <f>((G14*10)-((G14-A17)*10))/((G14-A17)*10)</f>
        <v>0.25000000000000006</v>
      </c>
      <c r="H17" s="45">
        <f>((H14*10)-((H14-A17)*10))/((H14-A17)*10)</f>
        <v>0.17647058823529399</v>
      </c>
      <c r="I17" s="45">
        <f>((I14*10)-((I14-A17)*10))/((I14-A17)*10)</f>
        <v>0.13636363636363627</v>
      </c>
      <c r="J17" s="45">
        <f t="shared" si="2"/>
        <v>0.11111111111111104</v>
      </c>
      <c r="K17" s="45">
        <f t="shared" si="2"/>
        <v>8.108108108108103E-2</v>
      </c>
      <c r="L17" s="45">
        <f t="shared" si="2"/>
        <v>6.3829787234042715E-2</v>
      </c>
      <c r="M17" s="45">
        <f t="shared" si="2"/>
        <v>5.7692307692307654E-2</v>
      </c>
      <c r="N17" s="47">
        <f t="shared" si="2"/>
        <v>5.263157894736855E-2</v>
      </c>
      <c r="O17" s="19"/>
      <c r="P17" s="22" t="s">
        <v>3</v>
      </c>
      <c r="Q17" s="28">
        <f>Q14-Q15</f>
        <v>27.5</v>
      </c>
      <c r="R17" s="36" t="s">
        <v>18</v>
      </c>
    </row>
    <row r="18" spans="1:18" s="11" customFormat="1" ht="43.15" customHeight="1" x14ac:dyDescent="0.2">
      <c r="A18" s="48">
        <v>0.05</v>
      </c>
      <c r="B18" s="53"/>
      <c r="C18" s="53"/>
      <c r="D18" s="45">
        <f>(($D$14*10)-(($D$14-A18)*10))/(($D$14-A18)*10)</f>
        <v>1.6666666666666667</v>
      </c>
      <c r="E18" s="45">
        <f>((E14*10)-((E14-A18)*10))/((E14-A18)*10)</f>
        <v>1</v>
      </c>
      <c r="F18" s="45">
        <f t="shared" si="0"/>
        <v>0.625</v>
      </c>
      <c r="G18" s="45">
        <f>((G14*10)-((G14-A18)*10))/((G14-A18)*10)</f>
        <v>0.50000000000000022</v>
      </c>
      <c r="H18" s="45">
        <f>((H14*10)-((H14-A18)*10))/((H14-A18)*10)</f>
        <v>0.33333333333333315</v>
      </c>
      <c r="I18" s="45">
        <f>((I14*10)-((I14-A18)*10))/((I14-A18)*10)</f>
        <v>0.25</v>
      </c>
      <c r="J18" s="45">
        <f t="shared" si="2"/>
        <v>0.2</v>
      </c>
      <c r="K18" s="45">
        <f t="shared" si="2"/>
        <v>0.14285714285714271</v>
      </c>
      <c r="L18" s="45">
        <f t="shared" si="2"/>
        <v>0.1111111111111111</v>
      </c>
      <c r="M18" s="45">
        <f t="shared" si="2"/>
        <v>0.1</v>
      </c>
      <c r="N18" s="47">
        <f t="shared" si="2"/>
        <v>9.0909090909091092E-2</v>
      </c>
      <c r="O18" s="19"/>
      <c r="P18" s="22" t="s">
        <v>19</v>
      </c>
      <c r="Q18" s="30">
        <f>1000/Q17</f>
        <v>36.363636363636367</v>
      </c>
      <c r="R18" s="36" t="s">
        <v>18</v>
      </c>
    </row>
    <row r="19" spans="1:18" s="11" customFormat="1" ht="43.15" customHeight="1" x14ac:dyDescent="0.2">
      <c r="A19" s="48">
        <v>0.08</v>
      </c>
      <c r="B19" s="53"/>
      <c r="C19" s="53"/>
      <c r="D19" s="54" t="s">
        <v>1</v>
      </c>
      <c r="E19" s="45">
        <f>((E14*10)-((E14-A19)*10))/((E14-A19)*10)</f>
        <v>3.9999999999999991</v>
      </c>
      <c r="F19" s="45">
        <f t="shared" si="0"/>
        <v>1.6</v>
      </c>
      <c r="G19" s="45">
        <f>((G14*10)-((G14-A19)*10))/((G14-A19)*10)</f>
        <v>1.142857142857143</v>
      </c>
      <c r="H19" s="45">
        <f>((H14*10)-((H14-A19)*10))/((H14-A19)*10)</f>
        <v>0.66666666666666641</v>
      </c>
      <c r="I19" s="45">
        <f>((I14*10)-((I14-A19)*10))/((I14-A19)*10)</f>
        <v>0.47058823529411786</v>
      </c>
      <c r="J19" s="45">
        <f t="shared" si="2"/>
        <v>0.36363636363636381</v>
      </c>
      <c r="K19" s="45">
        <f t="shared" si="2"/>
        <v>0.24999999999999994</v>
      </c>
      <c r="L19" s="45">
        <f t="shared" si="2"/>
        <v>0.19047619047619044</v>
      </c>
      <c r="M19" s="45">
        <f t="shared" si="2"/>
        <v>0.17021276595744678</v>
      </c>
      <c r="N19" s="47">
        <f t="shared" si="2"/>
        <v>0.1538461538461538</v>
      </c>
      <c r="O19" s="19"/>
      <c r="P19" s="23"/>
      <c r="Q19" s="24"/>
      <c r="R19" s="37"/>
    </row>
    <row r="20" spans="1:18" s="11" customFormat="1" ht="43.15" customHeight="1" x14ac:dyDescent="0.2">
      <c r="A20" s="48">
        <v>0.1</v>
      </c>
      <c r="B20" s="53"/>
      <c r="C20" s="53"/>
      <c r="D20" s="53"/>
      <c r="E20" s="53"/>
      <c r="F20" s="45">
        <f t="shared" si="0"/>
        <v>3.3333333333333335</v>
      </c>
      <c r="G20" s="45">
        <f>((G14*10)-((G14-A20)*10))/((G14-A20)*10)</f>
        <v>2.0000000000000004</v>
      </c>
      <c r="H20" s="45">
        <f>((H14*10)-((H14-A20)*10))/((H14-A20)*10)</f>
        <v>1</v>
      </c>
      <c r="I20" s="46">
        <f>((I14*10)-((I14-A20)*10))/((I14-A20)*10)</f>
        <v>0.66666666666666663</v>
      </c>
      <c r="J20" s="45">
        <f t="shared" si="2"/>
        <v>0.50000000000000022</v>
      </c>
      <c r="K20" s="45">
        <f t="shared" si="2"/>
        <v>0.33333333333333315</v>
      </c>
      <c r="L20" s="45">
        <f t="shared" si="2"/>
        <v>0.25</v>
      </c>
      <c r="M20" s="45">
        <f t="shared" si="2"/>
        <v>0.22222222222222199</v>
      </c>
      <c r="N20" s="47">
        <f t="shared" si="2"/>
        <v>0.2</v>
      </c>
      <c r="O20" s="19"/>
      <c r="P20" s="25" t="s">
        <v>16</v>
      </c>
      <c r="Q20" s="31">
        <v>0.25</v>
      </c>
      <c r="R20" s="35" t="s">
        <v>21</v>
      </c>
    </row>
    <row r="21" spans="1:18" s="11" customFormat="1" ht="43.15" customHeight="1" x14ac:dyDescent="0.2">
      <c r="A21" s="48">
        <v>0.13</v>
      </c>
      <c r="B21" s="53"/>
      <c r="C21" s="53"/>
      <c r="D21" s="53"/>
      <c r="E21" s="53"/>
      <c r="F21" s="53"/>
      <c r="G21" s="45">
        <f>((G14*10)-((G14-A21)*10))/((G14-A21)*10)</f>
        <v>6.5000000000000036</v>
      </c>
      <c r="H21" s="45">
        <f>((H14*10)-((H14-A21)*10))/((H14-A21)*10)</f>
        <v>1.8571428571428568</v>
      </c>
      <c r="I21" s="45">
        <f>((I14*10)-((I14-A21)*10))/((I14-A21)*10)</f>
        <v>1.0833333333333335</v>
      </c>
      <c r="J21" s="45">
        <f t="shared" ref="J21:N24" si="3">((J$14*10)-((J$14-$A21)*10))/((J$14-$A21)*10)</f>
        <v>0.76470588235294146</v>
      </c>
      <c r="K21" s="45">
        <f t="shared" si="3"/>
        <v>0.4814814814814814</v>
      </c>
      <c r="L21" s="45">
        <f t="shared" si="3"/>
        <v>0.35135135135135126</v>
      </c>
      <c r="M21" s="45">
        <f t="shared" si="3"/>
        <v>0.30952380952380948</v>
      </c>
      <c r="N21" s="47">
        <f t="shared" si="3"/>
        <v>0.27659574468085124</v>
      </c>
      <c r="O21" s="19"/>
      <c r="P21" s="25" t="s">
        <v>9</v>
      </c>
      <c r="Q21" s="32">
        <f>Q14*(1-Q20)</f>
        <v>37.5</v>
      </c>
      <c r="R21" s="36" t="s">
        <v>18</v>
      </c>
    </row>
    <row r="22" spans="1:18" s="11" customFormat="1" ht="43.15" customHeight="1" x14ac:dyDescent="0.2">
      <c r="A22" s="48">
        <v>0.15</v>
      </c>
      <c r="B22" s="53"/>
      <c r="C22" s="53"/>
      <c r="D22" s="53"/>
      <c r="E22" s="53"/>
      <c r="F22" s="53"/>
      <c r="G22" s="53"/>
      <c r="H22" s="45">
        <f>((H14*10)-((H14-A22)*10))/((H14-A22)*10)</f>
        <v>2.9999999999999982</v>
      </c>
      <c r="I22" s="45">
        <f>((I14*10)-((I14-A22)*10))/((I14-A22)*10)</f>
        <v>1.5</v>
      </c>
      <c r="J22" s="45">
        <f t="shared" si="3"/>
        <v>1</v>
      </c>
      <c r="K22" s="46">
        <f t="shared" si="3"/>
        <v>0.6</v>
      </c>
      <c r="L22" s="45">
        <f t="shared" si="3"/>
        <v>0.42857142857142855</v>
      </c>
      <c r="M22" s="45">
        <f t="shared" si="3"/>
        <v>0.375</v>
      </c>
      <c r="N22" s="47">
        <f t="shared" si="3"/>
        <v>0.33333333333333331</v>
      </c>
      <c r="O22" s="19"/>
      <c r="P22" s="25" t="s">
        <v>10</v>
      </c>
      <c r="Q22" s="33">
        <f>(Q21-Q15)/Q21</f>
        <v>0.4</v>
      </c>
      <c r="R22" s="36" t="s">
        <v>18</v>
      </c>
    </row>
    <row r="23" spans="1:18" s="11" customFormat="1" ht="43.15" customHeight="1" x14ac:dyDescent="0.2">
      <c r="A23" s="48">
        <v>0.2</v>
      </c>
      <c r="B23" s="53"/>
      <c r="C23" s="53"/>
      <c r="D23" s="53"/>
      <c r="E23" s="53"/>
      <c r="F23" s="53"/>
      <c r="G23" s="53"/>
      <c r="H23" s="54" t="s">
        <v>1</v>
      </c>
      <c r="I23" s="45">
        <f>((I14*10)-((I14-A23)*10))/((I14-A23)*10)</f>
        <v>4.0000000000000009</v>
      </c>
      <c r="J23" s="45">
        <f t="shared" si="3"/>
        <v>2.0000000000000004</v>
      </c>
      <c r="K23" s="49">
        <f t="shared" si="3"/>
        <v>1</v>
      </c>
      <c r="L23" s="45">
        <f t="shared" si="3"/>
        <v>0.66666666666666663</v>
      </c>
      <c r="M23" s="45">
        <f t="shared" si="3"/>
        <v>0.57142857142857117</v>
      </c>
      <c r="N23" s="47">
        <f t="shared" si="3"/>
        <v>0.50000000000000022</v>
      </c>
      <c r="O23" s="19"/>
      <c r="P23" s="25" t="s">
        <v>25</v>
      </c>
      <c r="Q23" s="32">
        <f>Q21-Q15</f>
        <v>15</v>
      </c>
      <c r="R23" s="36" t="s">
        <v>18</v>
      </c>
    </row>
    <row r="24" spans="1:18" s="11" customFormat="1" ht="43.15" customHeight="1" x14ac:dyDescent="0.2">
      <c r="A24" s="48">
        <v>0.25</v>
      </c>
      <c r="B24" s="53"/>
      <c r="C24" s="53"/>
      <c r="D24" s="53"/>
      <c r="E24" s="53"/>
      <c r="F24" s="53"/>
      <c r="G24" s="53"/>
      <c r="H24" s="53"/>
      <c r="I24" s="53"/>
      <c r="J24" s="45">
        <f t="shared" si="3"/>
        <v>5.0000000000000009</v>
      </c>
      <c r="K24" s="45">
        <f t="shared" si="3"/>
        <v>1.6666666666666665</v>
      </c>
      <c r="L24" s="45">
        <f t="shared" si="3"/>
        <v>1</v>
      </c>
      <c r="M24" s="46">
        <f t="shared" si="3"/>
        <v>0.83333333333333304</v>
      </c>
      <c r="N24" s="47">
        <f t="shared" si="3"/>
        <v>0.7142857142857143</v>
      </c>
      <c r="O24" s="19"/>
      <c r="P24" s="25" t="s">
        <v>24</v>
      </c>
      <c r="Q24" s="34">
        <f>1000/Q23</f>
        <v>66.666666666666671</v>
      </c>
      <c r="R24" s="36" t="s">
        <v>18</v>
      </c>
    </row>
    <row r="25" spans="1:18" s="11" customFormat="1" ht="43.15" customHeight="1" x14ac:dyDescent="0.2">
      <c r="A25" s="48">
        <v>0.3</v>
      </c>
      <c r="B25" s="53"/>
      <c r="C25" s="53"/>
      <c r="D25" s="53"/>
      <c r="E25" s="53"/>
      <c r="F25" s="53"/>
      <c r="G25" s="53"/>
      <c r="H25" s="53"/>
      <c r="I25" s="53"/>
      <c r="J25" s="54" t="s">
        <v>1</v>
      </c>
      <c r="K25" s="45">
        <f t="shared" ref="K25:N26" si="4">((K$14*10)-((K$14-$A25)*10))/((K$14-$A25)*10)</f>
        <v>2.9999999999999982</v>
      </c>
      <c r="L25" s="45">
        <f t="shared" si="4"/>
        <v>1.5</v>
      </c>
      <c r="M25" s="45">
        <f t="shared" si="4"/>
        <v>1.1999999999999995</v>
      </c>
      <c r="N25" s="47">
        <f t="shared" si="4"/>
        <v>1</v>
      </c>
      <c r="O25" s="19"/>
      <c r="P25" s="23"/>
      <c r="Q25" s="24"/>
      <c r="R25" s="37"/>
    </row>
    <row r="26" spans="1:18" s="11" customFormat="1" ht="43.15" customHeight="1" thickBot="1" x14ac:dyDescent="0.25">
      <c r="A26" s="48">
        <v>0.35</v>
      </c>
      <c r="B26" s="53"/>
      <c r="C26" s="53"/>
      <c r="D26" s="53"/>
      <c r="E26" s="53"/>
      <c r="F26" s="53"/>
      <c r="G26" s="53"/>
      <c r="H26" s="53"/>
      <c r="I26" s="53"/>
      <c r="J26" s="53"/>
      <c r="K26" s="45">
        <f t="shared" si="4"/>
        <v>6.9999999999999929</v>
      </c>
      <c r="L26" s="45">
        <f t="shared" si="4"/>
        <v>2.333333333333333</v>
      </c>
      <c r="M26" s="45">
        <f t="shared" si="4"/>
        <v>1.7499999999999989</v>
      </c>
      <c r="N26" s="47">
        <f t="shared" si="4"/>
        <v>1.4</v>
      </c>
      <c r="O26" s="19"/>
      <c r="P26" s="26" t="s">
        <v>20</v>
      </c>
      <c r="Q26" s="27">
        <f>(Q24-Q18)/Q18</f>
        <v>0.83333333333333326</v>
      </c>
      <c r="R26" s="38" t="s">
        <v>18</v>
      </c>
    </row>
    <row r="27" spans="1:18" s="11" customFormat="1" ht="43.15" customHeight="1" x14ac:dyDescent="0.2">
      <c r="A27" s="48">
        <v>0.4</v>
      </c>
      <c r="B27" s="53"/>
      <c r="C27" s="53"/>
      <c r="D27" s="53"/>
      <c r="E27" s="53"/>
      <c r="F27" s="53"/>
      <c r="G27" s="53"/>
      <c r="H27" s="53"/>
      <c r="I27" s="53"/>
      <c r="J27" s="53"/>
      <c r="K27" s="54" t="s">
        <v>1</v>
      </c>
      <c r="L27" s="45">
        <f>((L$14*10)-((L$14-$A27)*10))/((L$14-$A27)*10)</f>
        <v>4.0000000000000009</v>
      </c>
      <c r="M27" s="45">
        <f>((M$14*10)-((M$14-$A27)*10))/((M$14-$A27)*10)</f>
        <v>2.6666666666666661</v>
      </c>
      <c r="N27" s="47">
        <f>((N$14*10)-((N$14-$A27)*10))/((N$14-$A27)*10)</f>
        <v>2.0000000000000004</v>
      </c>
      <c r="O27" s="19"/>
    </row>
    <row r="28" spans="1:18" s="11" customFormat="1" ht="43.15" customHeight="1" x14ac:dyDescent="0.2">
      <c r="A28" s="48">
        <v>0.45</v>
      </c>
      <c r="B28" s="53"/>
      <c r="C28" s="53"/>
      <c r="D28" s="53"/>
      <c r="E28" s="53"/>
      <c r="F28" s="53"/>
      <c r="G28" s="53"/>
      <c r="H28" s="53"/>
      <c r="I28" s="53"/>
      <c r="J28" s="53"/>
      <c r="K28" s="54" t="s">
        <v>1</v>
      </c>
      <c r="L28" s="54" t="s">
        <v>1</v>
      </c>
      <c r="M28" s="45">
        <f t="shared" ref="M28:N29" si="5">((M$14*10)-((M$14-$A28)*10))/((M$14-$A28)*10)</f>
        <v>4.4999999999999982</v>
      </c>
      <c r="N28" s="47">
        <f t="shared" si="5"/>
        <v>3.0000000000000009</v>
      </c>
      <c r="O28" s="19"/>
    </row>
    <row r="29" spans="1:18" s="11" customFormat="1" ht="43.15" customHeight="1" thickBot="1" x14ac:dyDescent="0.25">
      <c r="A29" s="50">
        <v>0.5</v>
      </c>
      <c r="B29" s="55"/>
      <c r="C29" s="55"/>
      <c r="D29" s="55"/>
      <c r="E29" s="55"/>
      <c r="F29" s="55"/>
      <c r="G29" s="55"/>
      <c r="H29" s="55"/>
      <c r="I29" s="55"/>
      <c r="J29" s="55"/>
      <c r="K29" s="56" t="s">
        <v>1</v>
      </c>
      <c r="L29" s="56" t="s">
        <v>1</v>
      </c>
      <c r="M29" s="51">
        <f t="shared" si="5"/>
        <v>9.9999999999999911</v>
      </c>
      <c r="N29" s="52">
        <f t="shared" si="5"/>
        <v>5.0000000000000009</v>
      </c>
      <c r="O29" s="19"/>
    </row>
    <row r="30" spans="1:18" s="11" customFormat="1" ht="24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 s="19"/>
    </row>
    <row r="31" spans="1:18" s="11" customFormat="1" ht="24" customHeigh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8" s="11" customFormat="1" ht="24" customHeight="1" x14ac:dyDescent="0.2">
      <c r="A32" s="1" t="s">
        <v>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20" s="11" customFormat="1" ht="24" customHeigh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20" s="11" customFormat="1" ht="24" customHeigh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20" s="11" customFormat="1" ht="24" customHeigh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</row>
    <row r="36" spans="1:20" s="11" customFormat="1" ht="24" customHeigh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1:20" s="11" customFormat="1" ht="24" customHeigh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20" s="11" customFormat="1" ht="24" customHeigh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20" s="11" customFormat="1" ht="24" customHeigh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1:20" s="11" customFormat="1" ht="24" customHeigh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 s="2"/>
    </row>
    <row r="41" spans="1:20" s="11" customFormat="1" ht="24" customHeigh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 s="2"/>
    </row>
    <row r="42" spans="1:20" s="11" customFormat="1" ht="24" customHeigh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 s="2"/>
    </row>
    <row r="43" spans="1:20" s="11" customFormat="1" ht="24" customHeigh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 s="2"/>
    </row>
    <row r="44" spans="1:20" s="11" customFormat="1" ht="24" customHeight="1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2"/>
    </row>
    <row r="45" spans="1:20" s="11" customFormat="1" ht="24" customHeight="1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2"/>
    </row>
    <row r="46" spans="1:20" s="11" customFormat="1" ht="24" customHeight="1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2"/>
      <c r="R46"/>
    </row>
    <row r="47" spans="1:20" ht="15" x14ac:dyDescent="0.2">
      <c r="T47" s="11"/>
    </row>
  </sheetData>
  <mergeCells count="2">
    <mergeCell ref="P13:R13"/>
    <mergeCell ref="B13:N13"/>
  </mergeCells>
  <phoneticPr fontId="0" type="noConversion"/>
  <pageMargins left="0.5" right="0.5" top="0.75" bottom="0.5" header="0.5" footer="0.5"/>
  <pageSetup paperSize="5" scale="51" orientation="landscape" r:id="rId1"/>
  <headerFooter alignWithMargins="0">
    <oddFooter xml:space="preserve">&amp;C&amp;"Arial,Bold"&amp;14Independent College Bookstore Association (CONFIDENTIAL; FOR ICBA MEMBER USE ONLY)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Boehm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 tatamn</dc:creator>
  <cp:lastModifiedBy>Jon Bibo</cp:lastModifiedBy>
  <cp:lastPrinted>2020-06-30T15:22:19Z</cp:lastPrinted>
  <dcterms:created xsi:type="dcterms:W3CDTF">1998-02-13T12:43:49Z</dcterms:created>
  <dcterms:modified xsi:type="dcterms:W3CDTF">2026-08-24T15:41:18Z</dcterms:modified>
</cp:coreProperties>
</file>